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1"/>
  </bookViews>
  <sheets>
    <sheet name="Summary" sheetId="1" r:id="rId1"/>
    <sheet name="March" sheetId="2" r:id="rId2"/>
    <sheet name="Activity Categories" sheetId="3" r:id="rId3"/>
    <sheet name="Activity Codes" sheetId="4" r:id="rId4"/>
    <sheet name="Client Codes" sheetId="5" r:id="rId5"/>
  </sheets>
  <definedNames>
    <definedName name="_xlnm._FilterDatabase" localSheetId="0" hidden="1">'Summary'!$A$3:$K$30</definedName>
  </definedNames>
  <calcPr fullCalcOnLoad="1"/>
</workbook>
</file>

<file path=xl/sharedStrings.xml><?xml version="1.0" encoding="utf-8"?>
<sst xmlns="http://schemas.openxmlformats.org/spreadsheetml/2006/main" count="403" uniqueCount="317">
  <si>
    <t>Date</t>
  </si>
  <si>
    <t>Employee</t>
  </si>
  <si>
    <t>Client Code</t>
  </si>
  <si>
    <t>Client (Do not over write)</t>
  </si>
  <si>
    <t>Matter</t>
  </si>
  <si>
    <t>Matter ( Do Not Overwrite)</t>
  </si>
  <si>
    <t>Activity</t>
  </si>
  <si>
    <t>Codes (Do not over write)</t>
  </si>
  <si>
    <t>Narration</t>
  </si>
  <si>
    <t>Time</t>
  </si>
  <si>
    <t>Billed</t>
  </si>
  <si>
    <t>PM</t>
  </si>
  <si>
    <t>ANO1</t>
  </si>
  <si>
    <t>TAX</t>
  </si>
  <si>
    <t>403</t>
  </si>
  <si>
    <t xml:space="preserve">2022 IT12 </t>
  </si>
  <si>
    <t>Yes</t>
  </si>
  <si>
    <t>471</t>
  </si>
  <si>
    <t>2022 A&amp;L</t>
  </si>
  <si>
    <t>No</t>
  </si>
  <si>
    <t>2022 Submission</t>
  </si>
  <si>
    <t>BEC1</t>
  </si>
  <si>
    <t>AC</t>
  </si>
  <si>
    <t>101</t>
  </si>
  <si>
    <t>2023 New Client Meeting</t>
  </si>
  <si>
    <t>TIM1</t>
  </si>
  <si>
    <t>604</t>
  </si>
  <si>
    <t>2023/02 EMP201</t>
  </si>
  <si>
    <t>ADM</t>
  </si>
  <si>
    <t>001</t>
  </si>
  <si>
    <t>Admin</t>
  </si>
  <si>
    <t>003</t>
  </si>
  <si>
    <t>Timesheets</t>
  </si>
  <si>
    <t>015</t>
  </si>
  <si>
    <t>Travel to/from client - 75Kms</t>
  </si>
  <si>
    <t>Employee:</t>
  </si>
  <si>
    <t>Employee Code:</t>
  </si>
  <si>
    <t>For the month:</t>
  </si>
  <si>
    <t>Signed - True &amp; correct:</t>
  </si>
  <si>
    <t>Total Hours</t>
  </si>
  <si>
    <t>Std Hours</t>
  </si>
  <si>
    <t>Client</t>
  </si>
  <si>
    <t>Over/(Short)</t>
  </si>
  <si>
    <t>Wed</t>
  </si>
  <si>
    <t>407</t>
  </si>
  <si>
    <t>Travel to/from client 75 Kms</t>
  </si>
  <si>
    <t>Thurs</t>
  </si>
  <si>
    <t>022</t>
  </si>
  <si>
    <t>Sick</t>
  </si>
  <si>
    <t>Fri</t>
  </si>
  <si>
    <t xml:space="preserve">        **** Overheads ****</t>
  </si>
  <si>
    <t>001  Admin</t>
  </si>
  <si>
    <t>002</t>
  </si>
  <si>
    <t>002  Client relations</t>
  </si>
  <si>
    <t>003  Completion of timesheets</t>
  </si>
  <si>
    <t>004</t>
  </si>
  <si>
    <t>004  Month-end processing</t>
  </si>
  <si>
    <t>005</t>
  </si>
  <si>
    <t>005  SARS/ Bank/ Post office run</t>
  </si>
  <si>
    <t>006</t>
  </si>
  <si>
    <t>006  CIPRO admin</t>
  </si>
  <si>
    <t>007</t>
  </si>
  <si>
    <t>007  Staff meeting</t>
  </si>
  <si>
    <t>008</t>
  </si>
  <si>
    <t>008  Training courses/Structured CPE</t>
  </si>
  <si>
    <t>009</t>
  </si>
  <si>
    <t>009  Training in-house/ Unstructured CPE</t>
  </si>
  <si>
    <t>010</t>
  </si>
  <si>
    <t>010  Computer maintenance</t>
  </si>
  <si>
    <t>011</t>
  </si>
  <si>
    <t>011  Tax manager processing</t>
  </si>
  <si>
    <t>015  Travelling to/from clients</t>
  </si>
  <si>
    <t>020</t>
  </si>
  <si>
    <t>020  Annual leave</t>
  </si>
  <si>
    <t>021</t>
  </si>
  <si>
    <t>021  Public holiday</t>
  </si>
  <si>
    <t>022  Sick leave</t>
  </si>
  <si>
    <t>023</t>
  </si>
  <si>
    <t>023  Compassionate leave</t>
  </si>
  <si>
    <t>024</t>
  </si>
  <si>
    <t>024  Staff social</t>
  </si>
  <si>
    <t>025</t>
  </si>
  <si>
    <t>025  Study leave</t>
  </si>
  <si>
    <t>030</t>
  </si>
  <si>
    <t>030  Idle time - awaiting assignment</t>
  </si>
  <si>
    <t>031</t>
  </si>
  <si>
    <t>031  Idle time - private matters</t>
  </si>
  <si>
    <t>100</t>
  </si>
  <si>
    <t>100      *** Accounting ***</t>
  </si>
  <si>
    <t>101  New client take-on</t>
  </si>
  <si>
    <t>102</t>
  </si>
  <si>
    <t>102  Cashbook processing</t>
  </si>
  <si>
    <t>103</t>
  </si>
  <si>
    <t>103  Petty cash processing</t>
  </si>
  <si>
    <t>104</t>
  </si>
  <si>
    <t>104  Debtors processing</t>
  </si>
  <si>
    <t>105</t>
  </si>
  <si>
    <t>105  Stock processing</t>
  </si>
  <si>
    <t>106</t>
  </si>
  <si>
    <t>106  Other current asset processing</t>
  </si>
  <si>
    <t>110</t>
  </si>
  <si>
    <t>110  Creditors processing</t>
  </si>
  <si>
    <t>111</t>
  </si>
  <si>
    <t>111  VAT Reconciliations</t>
  </si>
  <si>
    <t>112</t>
  </si>
  <si>
    <t>112  Other current liability processing</t>
  </si>
  <si>
    <t>120</t>
  </si>
  <si>
    <t>120  Equity transactions</t>
  </si>
  <si>
    <t>121</t>
  </si>
  <si>
    <t>121  Long-term liability processing</t>
  </si>
  <si>
    <t>122</t>
  </si>
  <si>
    <t>122  Other liability processing</t>
  </si>
  <si>
    <t>130</t>
  </si>
  <si>
    <t>130  Fixed asset processing</t>
  </si>
  <si>
    <t>131</t>
  </si>
  <si>
    <t>131  Investments processing</t>
  </si>
  <si>
    <t>132</t>
  </si>
  <si>
    <t>132  Other assets processing</t>
  </si>
  <si>
    <t>140</t>
  </si>
  <si>
    <t>140  Income item reconciliation</t>
  </si>
  <si>
    <t>141</t>
  </si>
  <si>
    <t>141  Expense item reconcilitaion</t>
  </si>
  <si>
    <t>150</t>
  </si>
  <si>
    <t>150  Posting journals</t>
  </si>
  <si>
    <t>151</t>
  </si>
  <si>
    <t>151  Reviewing &amp; reconciling trial balance</t>
  </si>
  <si>
    <t>152</t>
  </si>
  <si>
    <t>152  Preparation of AFS</t>
  </si>
  <si>
    <t>160</t>
  </si>
  <si>
    <t>160  Review working paper file</t>
  </si>
  <si>
    <t>161</t>
  </si>
  <si>
    <t>161  Accountants report</t>
  </si>
  <si>
    <t>170</t>
  </si>
  <si>
    <t>170  Year end procedures</t>
  </si>
  <si>
    <t>174</t>
  </si>
  <si>
    <t>174  Monthly management meetings with client</t>
  </si>
  <si>
    <t>175</t>
  </si>
  <si>
    <t>175  Meeting client to finalise AFS</t>
  </si>
  <si>
    <t>180</t>
  </si>
  <si>
    <t>180  Financial modelling</t>
  </si>
  <si>
    <t>181</t>
  </si>
  <si>
    <t>181  Budgeting</t>
  </si>
  <si>
    <t>182</t>
  </si>
  <si>
    <t>182  Cashflow projections</t>
  </si>
  <si>
    <t>183</t>
  </si>
  <si>
    <t>183  Drafting business plans</t>
  </si>
  <si>
    <t>184</t>
  </si>
  <si>
    <t>184  Analysis of business systems</t>
  </si>
  <si>
    <t>185</t>
  </si>
  <si>
    <t>185  Development of business systems</t>
  </si>
  <si>
    <t>190</t>
  </si>
  <si>
    <t>190  Ad-hoc consultations</t>
  </si>
  <si>
    <t>200</t>
  </si>
  <si>
    <t>200      *** Auditing/Review ***</t>
  </si>
  <si>
    <t>201</t>
  </si>
  <si>
    <t>201  Establishing terms of engagement</t>
  </si>
  <si>
    <t>210</t>
  </si>
  <si>
    <t>210  Audit planning</t>
  </si>
  <si>
    <t>211</t>
  </si>
  <si>
    <t>211  Obtaining knowledge of business</t>
  </si>
  <si>
    <t>212</t>
  </si>
  <si>
    <t>212  Assessing audit materiality</t>
  </si>
  <si>
    <t>213</t>
  </si>
  <si>
    <t>213  Assessing audit risk</t>
  </si>
  <si>
    <t>214</t>
  </si>
  <si>
    <t>214  Assessing internal controls</t>
  </si>
  <si>
    <t>220</t>
  </si>
  <si>
    <t>220  Auditing equity</t>
  </si>
  <si>
    <t>221</t>
  </si>
  <si>
    <t>221  Auditing long-term liabilities</t>
  </si>
  <si>
    <t>222</t>
  </si>
  <si>
    <t>222  Auditing fixed property</t>
  </si>
  <si>
    <t>223</t>
  </si>
  <si>
    <t>223  Auditing fixed assets</t>
  </si>
  <si>
    <t>224</t>
  </si>
  <si>
    <t>224  Auditing investments</t>
  </si>
  <si>
    <t>225</t>
  </si>
  <si>
    <t>225  Auditing other assets</t>
  </si>
  <si>
    <t>226</t>
  </si>
  <si>
    <t>226  Auditing cashbook</t>
  </si>
  <si>
    <t>227</t>
  </si>
  <si>
    <t>227  Auditing cash on hand</t>
  </si>
  <si>
    <t>228</t>
  </si>
  <si>
    <t>228  Auditing debtors</t>
  </si>
  <si>
    <t>229</t>
  </si>
  <si>
    <t>229  Auditing stock</t>
  </si>
  <si>
    <t>230</t>
  </si>
  <si>
    <t>230  Auditing other current assets</t>
  </si>
  <si>
    <t>231</t>
  </si>
  <si>
    <t>231  Auditing creditors</t>
  </si>
  <si>
    <t>232</t>
  </si>
  <si>
    <t>232  Auditing VAT</t>
  </si>
  <si>
    <t>234</t>
  </si>
  <si>
    <t>234  Auditing of the revenue cycle</t>
  </si>
  <si>
    <t>235</t>
  </si>
  <si>
    <t>235  Auditing of the payments cycle</t>
  </si>
  <si>
    <t>240</t>
  </si>
  <si>
    <t>240  Analytical procedures</t>
  </si>
  <si>
    <t>241</t>
  </si>
  <si>
    <t>241  Assessment of subsequent events</t>
  </si>
  <si>
    <t>242</t>
  </si>
  <si>
    <t>242  Assessment of going concern</t>
  </si>
  <si>
    <t>250</t>
  </si>
  <si>
    <t>250  Auditors report</t>
  </si>
  <si>
    <t>251</t>
  </si>
  <si>
    <t>251  Audit/preparation of AFS</t>
  </si>
  <si>
    <t>280</t>
  </si>
  <si>
    <t>280  Preparation of working paper file</t>
  </si>
  <si>
    <t>281</t>
  </si>
  <si>
    <t>281  Review of working paper file</t>
  </si>
  <si>
    <t>282</t>
  </si>
  <si>
    <t>282  Year end procedures</t>
  </si>
  <si>
    <t>285</t>
  </si>
  <si>
    <t>285  Meeting client to finalise audit</t>
  </si>
  <si>
    <t>300</t>
  </si>
  <si>
    <t>300 *** Other compliance procedures ***</t>
  </si>
  <si>
    <t>310</t>
  </si>
  <si>
    <t>310  BEE Accreditation</t>
  </si>
  <si>
    <t>320</t>
  </si>
  <si>
    <t>320  Skills Development returns</t>
  </si>
  <si>
    <t>330</t>
  </si>
  <si>
    <t>330  Statistics SA returns</t>
  </si>
  <si>
    <t>400</t>
  </si>
  <si>
    <t>400        *** Taxation ***</t>
  </si>
  <si>
    <t>401</t>
  </si>
  <si>
    <t>401  Application for extension</t>
  </si>
  <si>
    <t>402</t>
  </si>
  <si>
    <t>402  Provisional tax returns IRP6</t>
  </si>
  <si>
    <t>403  Income tax return IT12</t>
  </si>
  <si>
    <t>404</t>
  </si>
  <si>
    <t>404  Income tax return IT14</t>
  </si>
  <si>
    <t>405</t>
  </si>
  <si>
    <t>405  Completion of IT3 (General Information)</t>
  </si>
  <si>
    <t>406</t>
  </si>
  <si>
    <t>406  Checking of tax assessment</t>
  </si>
  <si>
    <t>407  Attending to tax query</t>
  </si>
  <si>
    <t>408</t>
  </si>
  <si>
    <t>408  Application for deferred payments of tax</t>
  </si>
  <si>
    <t>410</t>
  </si>
  <si>
    <t>410  Statement of assets &amp; liabilities</t>
  </si>
  <si>
    <t>450</t>
  </si>
  <si>
    <t>450  Salary structuring</t>
  </si>
  <si>
    <t>460</t>
  </si>
  <si>
    <t>460  Tax planning</t>
  </si>
  <si>
    <t>470</t>
  </si>
  <si>
    <t>470  Statement of assets &amp; liabilities</t>
  </si>
  <si>
    <t>500</t>
  </si>
  <si>
    <t>500        *** VAT ***</t>
  </si>
  <si>
    <t>501</t>
  </si>
  <si>
    <t>501  Registration VAT</t>
  </si>
  <si>
    <t>502</t>
  </si>
  <si>
    <t>502  Completion &amp; submission of VAT returns</t>
  </si>
  <si>
    <t>503</t>
  </si>
  <si>
    <t>503  Attending to VAT queries</t>
  </si>
  <si>
    <t>504</t>
  </si>
  <si>
    <t>504  VAT reconciliations</t>
  </si>
  <si>
    <t>600</t>
  </si>
  <si>
    <t>600        *** Payroll ***</t>
  </si>
  <si>
    <t>601</t>
  </si>
  <si>
    <t>601  Registration re payroll</t>
  </si>
  <si>
    <t>602</t>
  </si>
  <si>
    <t>602  Payroll processing</t>
  </si>
  <si>
    <t>603</t>
  </si>
  <si>
    <t>603  IRP5 reconciliation</t>
  </si>
  <si>
    <t>604  PAYE processing</t>
  </si>
  <si>
    <t>605</t>
  </si>
  <si>
    <t>605  UIF processing</t>
  </si>
  <si>
    <t>606</t>
  </si>
  <si>
    <t>606  RSC processing</t>
  </si>
  <si>
    <t>607</t>
  </si>
  <si>
    <t>607  WCA processing</t>
  </si>
  <si>
    <t>610</t>
  </si>
  <si>
    <t>610  Salary structuring</t>
  </si>
  <si>
    <t>700</t>
  </si>
  <si>
    <t>700        *** Computer support ***</t>
  </si>
  <si>
    <t>701</t>
  </si>
  <si>
    <t>701  Installation of sofware</t>
  </si>
  <si>
    <t>702</t>
  </si>
  <si>
    <t>702  Set-up of software accounting system</t>
  </si>
  <si>
    <t>703</t>
  </si>
  <si>
    <t>703  Analysis of business systems</t>
  </si>
  <si>
    <t>704</t>
  </si>
  <si>
    <t>704  Development of business systems</t>
  </si>
  <si>
    <t>705</t>
  </si>
  <si>
    <t>705  Ad-hoc computer consultations</t>
  </si>
  <si>
    <t>800</t>
  </si>
  <si>
    <t>800        *** Secretarial services ***</t>
  </si>
  <si>
    <t>810</t>
  </si>
  <si>
    <t>810  Close corporation secretarial services</t>
  </si>
  <si>
    <t>820</t>
  </si>
  <si>
    <t>820  Trust secretarial services</t>
  </si>
  <si>
    <t>830</t>
  </si>
  <si>
    <t>830  Company secretarial services</t>
  </si>
  <si>
    <t>Client Name</t>
  </si>
  <si>
    <t>AN Other</t>
  </si>
  <si>
    <t>Mr BE Contact</t>
  </si>
  <si>
    <t>SAR1</t>
  </si>
  <si>
    <t>Mrs SA Rasputin</t>
  </si>
  <si>
    <t>Time and a half (Pty Ltd</t>
  </si>
  <si>
    <t>Code</t>
  </si>
  <si>
    <t>Accounting</t>
  </si>
  <si>
    <t>PAYE</t>
  </si>
  <si>
    <t>PAYE Returns</t>
  </si>
  <si>
    <t>REV</t>
  </si>
  <si>
    <t xml:space="preserve">Independent Revue </t>
  </si>
  <si>
    <t>SEC</t>
  </si>
  <si>
    <t>Company Secretarial</t>
  </si>
  <si>
    <t>Taxation</t>
  </si>
  <si>
    <t>VAT</t>
  </si>
  <si>
    <t>VAT returns</t>
  </si>
  <si>
    <t>ACTIVITY CODES</t>
  </si>
  <si>
    <t>CATEGORIES</t>
  </si>
  <si>
    <t>Jane Doe</t>
  </si>
  <si>
    <t>056</t>
  </si>
  <si>
    <t>March 2023</t>
  </si>
  <si>
    <t>CLIENT CODES</t>
  </si>
  <si>
    <t>SUMMARY PAGE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</si>
</sst>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&quot;R&quot;\ * #,##0.00_ ;_ &quot;R&quot;\ * \-#,##0.00_ ;_ &quot;R&quot;\ * &quot;-&quot;??_ ;_ @_ "/>
    <numFmt numFmtId="170" formatCode="_ * #,##0_ ;_ * \-#,##0_ ;_ * &quot;-&quot;_ ;_ @_ "/>
    <numFmt numFmtId="171" formatCode="_ &quot;R&quot;\ * #,##0_ ;_ &quot;R&quot;\ * \-#,##0_ ;_ &quot;R&quot;\ * &quot;-&quot;_ ;_ @_ "/>
  </numFmts>
  <fonts count="2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20"/>
      <name val="Freestyle Script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8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0" fontId="15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0" fillId="0" borderId="17" xfId="0" applyBorder="1" applyAlignment="1">
      <alignment/>
    </xf>
    <xf numFmtId="168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168" fontId="0" fillId="0" borderId="0" xfId="42" applyFont="1" applyBorder="1" applyAlignment="1">
      <alignment/>
    </xf>
    <xf numFmtId="168" fontId="0" fillId="0" borderId="0" xfId="42" applyFont="1" applyAlignment="1">
      <alignment/>
    </xf>
    <xf numFmtId="2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68" fontId="0" fillId="0" borderId="10" xfId="42" applyFont="1" applyBorder="1" applyAlignment="1">
      <alignment/>
    </xf>
    <xf numFmtId="20" fontId="0" fillId="0" borderId="12" xfId="0" applyNumberFormat="1" applyBorder="1" applyAlignment="1">
      <alignment/>
    </xf>
    <xf numFmtId="168" fontId="0" fillId="0" borderId="12" xfId="42" applyFont="1" applyBorder="1" applyAlignment="1">
      <alignment/>
    </xf>
    <xf numFmtId="168" fontId="0" fillId="0" borderId="14" xfId="42" applyFont="1" applyBorder="1" applyAlignment="1">
      <alignment/>
    </xf>
    <xf numFmtId="20" fontId="0" fillId="0" borderId="14" xfId="0" applyNumberFormat="1" applyBorder="1" applyAlignment="1">
      <alignment/>
    </xf>
    <xf numFmtId="168" fontId="0" fillId="0" borderId="16" xfId="42" applyFont="1" applyBorder="1" applyAlignment="1">
      <alignment/>
    </xf>
    <xf numFmtId="168" fontId="0" fillId="0" borderId="15" xfId="42" applyFont="1" applyBorder="1" applyAlignment="1">
      <alignment/>
    </xf>
    <xf numFmtId="43" fontId="0" fillId="0" borderId="0" xfId="42" applyNumberFormat="1" applyFont="1" applyBorder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168" fontId="0" fillId="0" borderId="18" xfId="42" applyFont="1" applyBorder="1" applyAlignment="1">
      <alignment/>
    </xf>
    <xf numFmtId="2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20" fontId="0" fillId="24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24" borderId="16" xfId="0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1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 quotePrefix="1">
      <alignment/>
    </xf>
    <xf numFmtId="0" fontId="0" fillId="0" borderId="16" xfId="0" applyBorder="1" applyAlignment="1" quotePrefix="1">
      <alignment/>
    </xf>
    <xf numFmtId="49" fontId="2" fillId="0" borderId="0" xfId="0" applyNumberFormat="1" applyFont="1" applyAlignment="1">
      <alignment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0" fontId="23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I18" sqref="I18"/>
    </sheetView>
  </sheetViews>
  <sheetFormatPr defaultColWidth="8.8515625" defaultRowHeight="12.75"/>
  <cols>
    <col min="1" max="1" width="10.140625" style="0" bestFit="1" customWidth="1"/>
    <col min="2" max="2" width="11.57421875" style="0" bestFit="1" customWidth="1"/>
    <col min="3" max="3" width="12.8515625" style="0" bestFit="1" customWidth="1"/>
    <col min="4" max="4" width="21.00390625" style="0" bestFit="1" customWidth="1"/>
    <col min="5" max="5" width="8.57421875" style="0" bestFit="1" customWidth="1"/>
    <col min="6" max="6" width="25.140625" style="0" bestFit="1" customWidth="1"/>
    <col min="7" max="7" width="9.28125" style="0" bestFit="1" customWidth="1"/>
    <col min="8" max="8" width="32.140625" style="0" bestFit="1" customWidth="1"/>
    <col min="9" max="9" width="27.00390625" style="0" bestFit="1" customWidth="1"/>
    <col min="10" max="10" width="5.7109375" style="38" bestFit="1" customWidth="1"/>
  </cols>
  <sheetData>
    <row r="1" ht="12.75">
      <c r="A1" s="18" t="s">
        <v>316</v>
      </c>
    </row>
    <row r="3" spans="1:11" ht="12.7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42" t="s">
        <v>9</v>
      </c>
      <c r="K3" s="43" t="s">
        <v>10</v>
      </c>
    </row>
    <row r="4" spans="1:11" ht="12.75">
      <c r="A4" s="39">
        <v>44986</v>
      </c>
      <c r="B4" s="3" t="s">
        <v>11</v>
      </c>
      <c r="C4" s="28" t="s">
        <v>12</v>
      </c>
      <c r="D4" s="40" t="e">
        <f>VLOOKUP(Summary!C4,'Client Codes'!$A$3:$B7,2)</f>
        <v>#N/A</v>
      </c>
      <c r="E4" s="28" t="s">
        <v>13</v>
      </c>
      <c r="F4" s="40" t="str">
        <f>VLOOKUP(Summary!E4,'Activity Categories'!$A$3:$B$18,2)</f>
        <v>Taxation</v>
      </c>
      <c r="G4" s="11" t="s">
        <v>14</v>
      </c>
      <c r="H4" s="40" t="str">
        <f>VLOOKUP(Summary!G4,'Activity Codes'!$A$3:$B$128,2)</f>
        <v>222  Auditing fixed property</v>
      </c>
      <c r="I4" s="3" t="s">
        <v>15</v>
      </c>
      <c r="J4" s="29">
        <v>1</v>
      </c>
      <c r="K4" s="17" t="s">
        <v>16</v>
      </c>
    </row>
    <row r="5" spans="1:11" ht="12.75">
      <c r="A5" s="41">
        <v>44986</v>
      </c>
      <c r="B5" s="5" t="s">
        <v>11</v>
      </c>
      <c r="C5" s="31" t="s">
        <v>12</v>
      </c>
      <c r="D5" s="40" t="e">
        <f>VLOOKUP(Summary!C5,'Client Codes'!$A$3:$B7,2)</f>
        <v>#N/A</v>
      </c>
      <c r="E5" s="31" t="s">
        <v>13</v>
      </c>
      <c r="F5" s="40" t="str">
        <f>VLOOKUP(Summary!E5,'Activity Categories'!$A$3:$B$18,2)</f>
        <v>Taxation</v>
      </c>
      <c r="G5" s="13" t="s">
        <v>17</v>
      </c>
      <c r="H5" s="40" t="str">
        <f>VLOOKUP(Summary!G5,'Activity Codes'!$A$3:$B$128,2)</f>
        <v>222  Auditing fixed property</v>
      </c>
      <c r="I5" s="5" t="s">
        <v>18</v>
      </c>
      <c r="J5" s="30">
        <v>1</v>
      </c>
      <c r="K5" s="17" t="s">
        <v>19</v>
      </c>
    </row>
    <row r="6" spans="1:11" ht="12.75">
      <c r="A6" s="41">
        <v>44986</v>
      </c>
      <c r="B6" s="5" t="s">
        <v>11</v>
      </c>
      <c r="C6" s="31" t="s">
        <v>12</v>
      </c>
      <c r="D6" s="40" t="e">
        <f>VLOOKUP(Summary!C6,'Client Codes'!$A$3:$B8,2)</f>
        <v>#N/A</v>
      </c>
      <c r="E6" s="31" t="s">
        <v>13</v>
      </c>
      <c r="F6" s="40" t="str">
        <f>VLOOKUP(Summary!E6,'Activity Categories'!$A$3:$B$18,2)</f>
        <v>Taxation</v>
      </c>
      <c r="G6" s="13" t="s">
        <v>14</v>
      </c>
      <c r="H6" s="40" t="str">
        <f>VLOOKUP(Summary!G6,'Activity Codes'!$A$3:$B$128,2)</f>
        <v>222  Auditing fixed property</v>
      </c>
      <c r="I6" s="5" t="s">
        <v>20</v>
      </c>
      <c r="J6" s="30">
        <v>0.5</v>
      </c>
      <c r="K6" s="17" t="s">
        <v>19</v>
      </c>
    </row>
    <row r="7" spans="1:11" ht="12.75">
      <c r="A7" s="41">
        <v>44986</v>
      </c>
      <c r="B7" s="5" t="s">
        <v>11</v>
      </c>
      <c r="C7" s="31" t="s">
        <v>21</v>
      </c>
      <c r="D7" s="40" t="str">
        <f>VLOOKUP(Summary!C7,'Client Codes'!$A$3:$B9,2)</f>
        <v>Mr BE Contact</v>
      </c>
      <c r="E7" s="31" t="s">
        <v>22</v>
      </c>
      <c r="F7" s="40" t="str">
        <f>VLOOKUP(Summary!E8,'Activity Categories'!$A$3:$B$18,2)</f>
        <v>Accounting</v>
      </c>
      <c r="G7" s="13" t="s">
        <v>23</v>
      </c>
      <c r="H7" s="40" t="str">
        <f>VLOOKUP(Summary!G8,'Activity Codes'!$A$3:$B$128,2)</f>
        <v>222  Auditing fixed property</v>
      </c>
      <c r="I7" s="5" t="s">
        <v>24</v>
      </c>
      <c r="J7" s="30">
        <v>1.5</v>
      </c>
      <c r="K7" s="17" t="s">
        <v>19</v>
      </c>
    </row>
    <row r="8" spans="1:11" ht="12.75">
      <c r="A8" s="41">
        <v>44986</v>
      </c>
      <c r="B8" s="5" t="s">
        <v>11</v>
      </c>
      <c r="C8" s="31" t="s">
        <v>25</v>
      </c>
      <c r="D8" s="40" t="str">
        <f>VLOOKUP(Summary!C8,'Client Codes'!$A$3:$B10,2)</f>
        <v>Time and a half (Pty Ltd</v>
      </c>
      <c r="E8" s="31" t="s">
        <v>22</v>
      </c>
      <c r="F8" s="40" t="str">
        <f>VLOOKUP(Summary!E7,'Activity Categories'!$A$3:$B$18,2)</f>
        <v>Accounting</v>
      </c>
      <c r="G8" s="13" t="s">
        <v>26</v>
      </c>
      <c r="H8" s="40" t="str">
        <f>VLOOKUP(Summary!G7,'Activity Codes'!$A$3:$B$128,2)</f>
        <v>101  New client take-on</v>
      </c>
      <c r="I8" s="5" t="s">
        <v>27</v>
      </c>
      <c r="J8" s="30">
        <v>0.5</v>
      </c>
      <c r="K8" s="17" t="s">
        <v>19</v>
      </c>
    </row>
    <row r="9" spans="1:11" ht="12.75">
      <c r="A9" s="41">
        <v>44986</v>
      </c>
      <c r="B9" s="5" t="s">
        <v>11</v>
      </c>
      <c r="C9" s="31"/>
      <c r="D9" s="40" t="e">
        <f>VLOOKUP(Summary!C9,'Client Codes'!$A$3:$B11,2)</f>
        <v>#N/A</v>
      </c>
      <c r="E9" s="31" t="s">
        <v>28</v>
      </c>
      <c r="F9" s="40" t="str">
        <f>VLOOKUP(Summary!E9,'Activity Categories'!$A$3:$B$18,2)</f>
        <v>Admin</v>
      </c>
      <c r="G9" s="13" t="s">
        <v>29</v>
      </c>
      <c r="H9" s="40" t="str">
        <f>VLOOKUP(Summary!G9,'Activity Codes'!$A$3:$B$128,2)</f>
        <v>001  Admin</v>
      </c>
      <c r="I9" s="5" t="s">
        <v>30</v>
      </c>
      <c r="J9" s="30">
        <v>1</v>
      </c>
      <c r="K9" s="17" t="s">
        <v>19</v>
      </c>
    </row>
    <row r="10" spans="1:11" ht="12.75">
      <c r="A10" s="41">
        <v>44986</v>
      </c>
      <c r="B10" s="5" t="s">
        <v>11</v>
      </c>
      <c r="C10" s="5"/>
      <c r="D10" s="40" t="e">
        <f>VLOOKUP(Summary!C10,'Client Codes'!$A$3:$B12,2)</f>
        <v>#N/A</v>
      </c>
      <c r="E10" s="31" t="s">
        <v>28</v>
      </c>
      <c r="F10" s="40" t="str">
        <f>VLOOKUP(Summary!E10,'Activity Categories'!$A$3:$B$18,2)</f>
        <v>Admin</v>
      </c>
      <c r="G10" s="13" t="s">
        <v>31</v>
      </c>
      <c r="H10" s="40" t="str">
        <f>VLOOKUP(Summary!G10,'Activity Codes'!$A$3:$B$128,2)</f>
        <v>003  Completion of timesheets</v>
      </c>
      <c r="I10" s="5" t="s">
        <v>32</v>
      </c>
      <c r="J10" s="30">
        <v>0.25</v>
      </c>
      <c r="K10" s="17" t="s">
        <v>19</v>
      </c>
    </row>
    <row r="11" spans="1:11" ht="12.75">
      <c r="A11" s="41">
        <v>44986</v>
      </c>
      <c r="B11" s="5" t="s">
        <v>11</v>
      </c>
      <c r="C11" s="5"/>
      <c r="D11" s="40" t="e">
        <f>VLOOKUP(Summary!C11,'Client Codes'!$A$3:$B13,2)</f>
        <v>#N/A</v>
      </c>
      <c r="E11" s="31" t="s">
        <v>28</v>
      </c>
      <c r="F11" s="40" t="str">
        <f>VLOOKUP(Summary!E11,'Activity Categories'!$A$3:$B$18,2)</f>
        <v>Admin</v>
      </c>
      <c r="G11" s="13" t="s">
        <v>33</v>
      </c>
      <c r="H11" s="40" t="str">
        <f>VLOOKUP(Summary!G11,'Activity Codes'!$A$3:$B$128,2)</f>
        <v>015  Travelling to/from clients</v>
      </c>
      <c r="I11" s="5" t="s">
        <v>34</v>
      </c>
      <c r="J11" s="30">
        <v>1</v>
      </c>
      <c r="K11" s="17" t="s">
        <v>19</v>
      </c>
    </row>
    <row r="12" spans="1:10" ht="12.75">
      <c r="A12" s="41"/>
      <c r="B12" s="5"/>
      <c r="C12" s="5"/>
      <c r="D12" s="40" t="e">
        <f>VLOOKUP(Summary!C12,'Client Codes'!$A$3:$B14,2)</f>
        <v>#N/A</v>
      </c>
      <c r="E12" s="5"/>
      <c r="F12" s="40" t="e">
        <f>VLOOKUP(Summary!E12,'Activity Categories'!$A$3:$B$18,2)</f>
        <v>#N/A</v>
      </c>
      <c r="G12" s="13"/>
      <c r="H12" s="40" t="e">
        <f>VLOOKUP(Summary!G12,'Activity Codes'!$A$3:$B$128,2)</f>
        <v>#N/A</v>
      </c>
      <c r="I12" s="5"/>
      <c r="J12" s="30"/>
    </row>
    <row r="13" spans="1:10" ht="12.75">
      <c r="A13" s="41"/>
      <c r="B13" s="5"/>
      <c r="C13" s="31"/>
      <c r="D13" s="40" t="e">
        <f>VLOOKUP(Summary!C13,'Client Codes'!$A$3:$B15,2)</f>
        <v>#N/A</v>
      </c>
      <c r="E13" s="31"/>
      <c r="F13" s="40" t="e">
        <f>VLOOKUP(Summary!E13,'Activity Categories'!$A$3:$B$18,2)</f>
        <v>#N/A</v>
      </c>
      <c r="G13" s="13"/>
      <c r="H13" s="40" t="e">
        <f>VLOOKUP(Summary!G13,'Activity Codes'!$A$3:$B$128,2)</f>
        <v>#N/A</v>
      </c>
      <c r="I13" s="5"/>
      <c r="J13" s="30"/>
    </row>
    <row r="14" spans="1:10" ht="12.75">
      <c r="A14" s="41"/>
      <c r="B14" s="5"/>
      <c r="C14" s="31"/>
      <c r="D14" s="40" t="e">
        <f>VLOOKUP(Summary!C14,'Client Codes'!$A$3:$B16,2)</f>
        <v>#N/A</v>
      </c>
      <c r="E14" s="31"/>
      <c r="F14" s="40" t="e">
        <f>VLOOKUP(Summary!E14,'Activity Categories'!$A$3:$B$18,2)</f>
        <v>#N/A</v>
      </c>
      <c r="G14" s="13"/>
      <c r="H14" s="40" t="e">
        <f>VLOOKUP(Summary!G14,'Activity Codes'!$A$3:$B$128,2)</f>
        <v>#N/A</v>
      </c>
      <c r="I14" s="5"/>
      <c r="J14" s="30"/>
    </row>
    <row r="15" spans="1:10" ht="12.75">
      <c r="A15" s="41"/>
      <c r="B15" s="5"/>
      <c r="C15" s="5"/>
      <c r="D15" s="40" t="e">
        <f>VLOOKUP(Summary!C15,'Client Codes'!$A$3:$B17,2)</f>
        <v>#N/A</v>
      </c>
      <c r="E15" s="5"/>
      <c r="F15" s="40" t="e">
        <f>VLOOKUP(Summary!E15,'Activity Categories'!$A$3:$B$18,2)</f>
        <v>#N/A</v>
      </c>
      <c r="G15" s="13"/>
      <c r="H15" s="40" t="e">
        <f>VLOOKUP(Summary!G15,'Activity Codes'!$A$3:$B$128,2)</f>
        <v>#N/A</v>
      </c>
      <c r="I15" s="5"/>
      <c r="J15" s="30"/>
    </row>
    <row r="16" spans="1:10" ht="12.75">
      <c r="A16" s="41"/>
      <c r="B16" s="5"/>
      <c r="C16" s="5"/>
      <c r="D16" s="40" t="e">
        <f>VLOOKUP(Summary!C16,'Client Codes'!$A$3:$B18,2)</f>
        <v>#N/A</v>
      </c>
      <c r="E16" s="5"/>
      <c r="F16" s="40" t="e">
        <f>VLOOKUP(Summary!E16,'Activity Categories'!$A$3:$B$18,2)</f>
        <v>#N/A</v>
      </c>
      <c r="G16" s="13"/>
      <c r="H16" s="40" t="e">
        <f>VLOOKUP(Summary!G16,'Activity Codes'!$A$3:$B$128,2)</f>
        <v>#N/A</v>
      </c>
      <c r="I16" s="5"/>
      <c r="J16" s="30"/>
    </row>
    <row r="17" spans="1:10" ht="12.75">
      <c r="A17" s="41"/>
      <c r="B17" s="5"/>
      <c r="C17" s="5"/>
      <c r="D17" s="40" t="e">
        <f>VLOOKUP(Summary!C17,'Client Codes'!$A$3:$B19,2)</f>
        <v>#N/A</v>
      </c>
      <c r="E17" s="5"/>
      <c r="F17" s="40" t="e">
        <f>VLOOKUP(Summary!E17,'Activity Categories'!$A$3:$B$18,2)</f>
        <v>#N/A</v>
      </c>
      <c r="G17" s="13"/>
      <c r="H17" s="40" t="e">
        <f>VLOOKUP(Summary!G17,'Activity Codes'!$A$3:$B$128,2)</f>
        <v>#N/A</v>
      </c>
      <c r="I17" s="5"/>
      <c r="J17" s="30"/>
    </row>
    <row r="18" spans="1:10" ht="12.75">
      <c r="A18" s="41"/>
      <c r="B18" s="5"/>
      <c r="C18" s="31"/>
      <c r="D18" s="40" t="e">
        <f>VLOOKUP(Summary!C18,'Client Codes'!$A$3:$B20,2)</f>
        <v>#N/A</v>
      </c>
      <c r="E18" s="31"/>
      <c r="F18" s="40" t="e">
        <f>VLOOKUP(Summary!E18,'Activity Categories'!$A$3:$B$18,2)</f>
        <v>#N/A</v>
      </c>
      <c r="G18" s="13"/>
      <c r="H18" s="40" t="e">
        <f>VLOOKUP(Summary!G18,'Activity Codes'!$A$3:$B$128,2)</f>
        <v>#N/A</v>
      </c>
      <c r="I18" s="5"/>
      <c r="J18" s="30"/>
    </row>
    <row r="19" spans="1:10" ht="12.75">
      <c r="A19" s="41"/>
      <c r="B19" s="5"/>
      <c r="C19" s="31"/>
      <c r="D19" s="40" t="e">
        <f>VLOOKUP(Summary!C19,'Client Codes'!$A$3:$B21,2)</f>
        <v>#N/A</v>
      </c>
      <c r="E19" s="31"/>
      <c r="F19" s="40" t="e">
        <f>VLOOKUP(Summary!E19,'Activity Categories'!$A$3:$B$18,2)</f>
        <v>#N/A</v>
      </c>
      <c r="G19" s="13"/>
      <c r="H19" s="40" t="e">
        <f>VLOOKUP(Summary!G19,'Activity Codes'!$A$3:$B$128,2)</f>
        <v>#N/A</v>
      </c>
      <c r="I19" s="5"/>
      <c r="J19" s="30"/>
    </row>
    <row r="20" spans="1:10" ht="12.75">
      <c r="A20" s="41"/>
      <c r="B20" s="5"/>
      <c r="C20" s="31"/>
      <c r="D20" s="40" t="e">
        <f>VLOOKUP(Summary!C20,'Client Codes'!$A$3:$B22,2)</f>
        <v>#N/A</v>
      </c>
      <c r="E20" s="31"/>
      <c r="F20" s="40" t="e">
        <f>VLOOKUP(Summary!E20,'Activity Categories'!$A$3:$B$18,2)</f>
        <v>#N/A</v>
      </c>
      <c r="G20" s="13"/>
      <c r="H20" s="40" t="e">
        <f>VLOOKUP(Summary!G20,'Activity Codes'!$A$3:$B$128,2)</f>
        <v>#N/A</v>
      </c>
      <c r="I20" s="5"/>
      <c r="J20" s="30"/>
    </row>
    <row r="21" spans="1:10" ht="12.75">
      <c r="A21" s="41"/>
      <c r="B21" s="5"/>
      <c r="C21" s="31"/>
      <c r="D21" s="40" t="e">
        <f>VLOOKUP(Summary!C21,'Client Codes'!$A$3:$B23,2)</f>
        <v>#N/A</v>
      </c>
      <c r="E21" s="31"/>
      <c r="F21" s="40" t="e">
        <f>VLOOKUP(Summary!E21,'Activity Categories'!$A$3:$B$18,2)</f>
        <v>#N/A</v>
      </c>
      <c r="G21" s="13"/>
      <c r="H21" s="40" t="e">
        <f>VLOOKUP(Summary!G21,'Activity Codes'!$A$3:$B$128,2)</f>
        <v>#N/A</v>
      </c>
      <c r="I21" s="5"/>
      <c r="J21" s="30"/>
    </row>
    <row r="22" spans="1:10" ht="12.75">
      <c r="A22" s="41"/>
      <c r="B22" s="5"/>
      <c r="C22" s="5"/>
      <c r="D22" s="40" t="e">
        <f>VLOOKUP(Summary!C22,'Client Codes'!$A$3:$B24,2)</f>
        <v>#N/A</v>
      </c>
      <c r="E22" s="5"/>
      <c r="F22" s="40" t="e">
        <f>VLOOKUP(Summary!E22,'Activity Categories'!$A$3:$B$18,2)</f>
        <v>#N/A</v>
      </c>
      <c r="G22" s="13"/>
      <c r="H22" s="40" t="e">
        <f>VLOOKUP(Summary!G22,'Activity Codes'!$A$3:$B$128,2)</f>
        <v>#N/A</v>
      </c>
      <c r="I22" s="5"/>
      <c r="J22" s="30"/>
    </row>
    <row r="23" spans="1:10" ht="12.75">
      <c r="A23" s="41"/>
      <c r="B23" s="5"/>
      <c r="C23" s="5"/>
      <c r="D23" s="40" t="e">
        <f>VLOOKUP(Summary!C23,'Client Codes'!$A$3:$B25,2)</f>
        <v>#N/A</v>
      </c>
      <c r="E23" s="5"/>
      <c r="F23" s="40" t="e">
        <f>VLOOKUP(Summary!E23,'Activity Categories'!$A$3:$B$18,2)</f>
        <v>#N/A</v>
      </c>
      <c r="G23" s="13"/>
      <c r="H23" s="40" t="e">
        <f>VLOOKUP(Summary!G23,'Activity Codes'!$A$3:$B$128,2)</f>
        <v>#N/A</v>
      </c>
      <c r="I23" s="5"/>
      <c r="J23" s="30"/>
    </row>
    <row r="24" spans="1:10" ht="12.75">
      <c r="A24" s="41"/>
      <c r="B24" s="5"/>
      <c r="C24" s="31"/>
      <c r="D24" s="40" t="e">
        <f>VLOOKUP(Summary!C24,'Client Codes'!$A$3:$B26,2)</f>
        <v>#N/A</v>
      </c>
      <c r="E24" s="31"/>
      <c r="F24" s="40" t="e">
        <f>VLOOKUP(Summary!E24,'Activity Categories'!$A$3:$B$18,2)</f>
        <v>#N/A</v>
      </c>
      <c r="G24" s="13"/>
      <c r="H24" s="40" t="e">
        <f>VLOOKUP(Summary!G24,'Activity Codes'!$A$3:$B$128,2)</f>
        <v>#N/A</v>
      </c>
      <c r="I24" s="5"/>
      <c r="J24" s="30"/>
    </row>
    <row r="25" spans="1:10" ht="12.75">
      <c r="A25" s="41"/>
      <c r="B25" s="5"/>
      <c r="C25" s="31"/>
      <c r="D25" s="40" t="e">
        <f>VLOOKUP(Summary!C25,'Client Codes'!$A$3:$B27,2)</f>
        <v>#N/A</v>
      </c>
      <c r="E25" s="31"/>
      <c r="F25" s="40" t="e">
        <f>VLOOKUP(Summary!E25,'Activity Categories'!$A$3:$B$18,2)</f>
        <v>#N/A</v>
      </c>
      <c r="G25" s="13"/>
      <c r="H25" s="40" t="e">
        <f>VLOOKUP(Summary!G25,'Activity Codes'!$A$3:$B$128,2)</f>
        <v>#N/A</v>
      </c>
      <c r="I25" s="5"/>
      <c r="J25" s="30"/>
    </row>
    <row r="26" spans="1:10" ht="12.75">
      <c r="A26" s="41"/>
      <c r="B26" s="5"/>
      <c r="C26" s="31"/>
      <c r="D26" s="40" t="e">
        <f>VLOOKUP(Summary!C26,'Client Codes'!$A$3:$B28,2)</f>
        <v>#N/A</v>
      </c>
      <c r="E26" s="31"/>
      <c r="F26" s="40" t="e">
        <f>VLOOKUP(Summary!E26,'Activity Categories'!$A$3:$B$18,2)</f>
        <v>#N/A</v>
      </c>
      <c r="G26" s="13"/>
      <c r="H26" s="40" t="e">
        <f>VLOOKUP(Summary!G26,'Activity Codes'!$A$3:$B$128,2)</f>
        <v>#N/A</v>
      </c>
      <c r="I26" s="5"/>
      <c r="J26" s="30"/>
    </row>
    <row r="27" spans="1:10" ht="12.75">
      <c r="A27" s="41"/>
      <c r="B27" s="5"/>
      <c r="C27" s="5"/>
      <c r="D27" s="40" t="e">
        <f>VLOOKUP(Summary!C27,'Client Codes'!$A$3:$B29,2)</f>
        <v>#N/A</v>
      </c>
      <c r="E27" s="5"/>
      <c r="F27" s="40" t="e">
        <f>VLOOKUP(Summary!E27,'Activity Categories'!$A$3:$B$18,2)</f>
        <v>#N/A</v>
      </c>
      <c r="G27" s="13"/>
      <c r="H27" s="40" t="e">
        <f>VLOOKUP(Summary!G27,'Activity Codes'!$A$3:$B$128,2)</f>
        <v>#N/A</v>
      </c>
      <c r="I27" s="5"/>
      <c r="J27" s="30"/>
    </row>
    <row r="28" spans="1:10" ht="12.75">
      <c r="A28" s="41"/>
      <c r="B28" s="5"/>
      <c r="C28" s="5"/>
      <c r="D28" s="40" t="e">
        <f>VLOOKUP(Summary!C28,'Client Codes'!$A$3:$B30,2)</f>
        <v>#N/A</v>
      </c>
      <c r="E28" s="5"/>
      <c r="F28" s="40" t="e">
        <f>VLOOKUP(Summary!E28,'Activity Categories'!$A$3:$B$18,2)</f>
        <v>#N/A</v>
      </c>
      <c r="G28" s="13"/>
      <c r="H28" s="40" t="e">
        <f>VLOOKUP(Summary!G28,'Activity Codes'!$A$3:$B$128,2)</f>
        <v>#N/A</v>
      </c>
      <c r="I28" s="5"/>
      <c r="J28" s="30"/>
    </row>
    <row r="29" spans="1:10" ht="12.75">
      <c r="A29" s="4"/>
      <c r="B29" s="5"/>
      <c r="C29" s="5"/>
      <c r="D29" s="40" t="e">
        <f>VLOOKUP(Summary!C29,'Client Codes'!$A$3:$B83,2)</f>
        <v>#N/A</v>
      </c>
      <c r="E29" s="5"/>
      <c r="F29" s="40" t="e">
        <f>VLOOKUP(Summary!E29,'Activity Categories'!$A$3:$B$18,2)</f>
        <v>#N/A</v>
      </c>
      <c r="G29" s="5"/>
      <c r="H29" s="40" t="e">
        <f>VLOOKUP(Summary!G29,'Activity Codes'!$A$3:$B$128,2)</f>
        <v>#N/A</v>
      </c>
      <c r="I29" s="5"/>
      <c r="J29" s="44"/>
    </row>
    <row r="30" spans="1:10" ht="12.75">
      <c r="A30" s="6"/>
      <c r="B30" s="7"/>
      <c r="C30" s="7"/>
      <c r="D30" s="45"/>
      <c r="E30" s="7"/>
      <c r="F30" s="7"/>
      <c r="G30" s="7"/>
      <c r="H30" s="45"/>
      <c r="I30" s="7"/>
      <c r="J30" s="46"/>
    </row>
  </sheetData>
  <sheetProtection/>
  <autoFilter ref="A3:K30"/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tabSelected="1" workbookViewId="0" topLeftCell="A1">
      <selection activeCell="J7" sqref="J7"/>
    </sheetView>
  </sheetViews>
  <sheetFormatPr defaultColWidth="8.8515625" defaultRowHeight="12.75"/>
  <cols>
    <col min="1" max="1" width="8.7109375" style="0" customWidth="1"/>
    <col min="2" max="2" width="7.8515625" style="0" customWidth="1"/>
    <col min="3" max="3" width="8.8515625" style="0" customWidth="1"/>
    <col min="4" max="4" width="7.140625" style="8" customWidth="1"/>
    <col min="5" max="5" width="24.421875" style="0" bestFit="1" customWidth="1"/>
    <col min="6" max="6" width="7.421875" style="0" customWidth="1"/>
    <col min="7" max="7" width="3.421875" style="0" customWidth="1"/>
    <col min="8" max="8" width="8.8515625" style="17" customWidth="1"/>
  </cols>
  <sheetData>
    <row r="1" spans="1:5" ht="12.75">
      <c r="A1" s="18" t="s">
        <v>35</v>
      </c>
      <c r="B1" s="18"/>
      <c r="C1" s="18"/>
      <c r="E1" t="s">
        <v>312</v>
      </c>
    </row>
    <row r="2" spans="1:5" ht="12.75">
      <c r="A2" s="18" t="s">
        <v>36</v>
      </c>
      <c r="B2" s="18"/>
      <c r="C2" s="18"/>
      <c r="E2" s="53" t="s">
        <v>313</v>
      </c>
    </row>
    <row r="3" spans="1:5" ht="12.75">
      <c r="A3" s="18" t="s">
        <v>37</v>
      </c>
      <c r="B3" s="18"/>
      <c r="C3" s="19"/>
      <c r="E3" s="54" t="s">
        <v>314</v>
      </c>
    </row>
    <row r="4" spans="1:5" ht="32.25" customHeight="1">
      <c r="A4" s="18" t="s">
        <v>38</v>
      </c>
      <c r="B4" s="18"/>
      <c r="C4" s="19"/>
      <c r="E4" s="55" t="s">
        <v>312</v>
      </c>
    </row>
    <row r="5" spans="1:3" ht="12.75">
      <c r="A5" s="18"/>
      <c r="B5" s="18"/>
      <c r="C5" s="19"/>
    </row>
    <row r="6" spans="1:3" ht="12.75">
      <c r="A6" s="18" t="s">
        <v>39</v>
      </c>
      <c r="C6" s="21">
        <f>+F20+F36+F52</f>
        <v>14.75</v>
      </c>
    </row>
    <row r="7" spans="1:3" ht="12.75">
      <c r="A7" s="18" t="s">
        <v>40</v>
      </c>
      <c r="C7" s="21">
        <f>F21+F37+F53</f>
        <v>23</v>
      </c>
    </row>
    <row r="8" spans="1:7" ht="12.75">
      <c r="A8" s="22">
        <v>44986</v>
      </c>
      <c r="B8" s="18" t="s">
        <v>43</v>
      </c>
      <c r="F8" s="23"/>
      <c r="G8" s="23"/>
    </row>
    <row r="9" spans="6:7" ht="12.75">
      <c r="F9" s="24"/>
      <c r="G9" s="23"/>
    </row>
    <row r="10" spans="1:7" ht="12.75">
      <c r="A10" s="16"/>
      <c r="B10" s="25" t="s">
        <v>41</v>
      </c>
      <c r="C10" s="25" t="s">
        <v>4</v>
      </c>
      <c r="D10" s="26" t="s">
        <v>6</v>
      </c>
      <c r="E10" s="16" t="s">
        <v>8</v>
      </c>
      <c r="F10" s="27" t="s">
        <v>9</v>
      </c>
      <c r="G10" s="37"/>
    </row>
    <row r="11" spans="1:7" ht="12.75">
      <c r="A11" s="2"/>
      <c r="B11" s="28" t="s">
        <v>12</v>
      </c>
      <c r="C11" s="28" t="s">
        <v>13</v>
      </c>
      <c r="D11" s="11" t="s">
        <v>14</v>
      </c>
      <c r="E11" s="3" t="s">
        <v>15</v>
      </c>
      <c r="F11" s="29">
        <v>1</v>
      </c>
      <c r="G11" s="23"/>
    </row>
    <row r="12" spans="1:7" ht="12.75">
      <c r="A12" s="4"/>
      <c r="B12" s="31" t="s">
        <v>12</v>
      </c>
      <c r="C12" s="31" t="s">
        <v>13</v>
      </c>
      <c r="D12" s="13" t="s">
        <v>44</v>
      </c>
      <c r="E12" s="5" t="s">
        <v>18</v>
      </c>
      <c r="F12" s="30">
        <v>1</v>
      </c>
      <c r="G12" s="23"/>
    </row>
    <row r="13" spans="1:7" ht="12.75">
      <c r="A13" s="4"/>
      <c r="B13" s="31" t="s">
        <v>12</v>
      </c>
      <c r="C13" s="31" t="s">
        <v>13</v>
      </c>
      <c r="D13" s="13" t="s">
        <v>14</v>
      </c>
      <c r="E13" s="5" t="s">
        <v>20</v>
      </c>
      <c r="F13" s="30">
        <v>0.5</v>
      </c>
      <c r="G13" s="23"/>
    </row>
    <row r="14" spans="1:7" ht="12.75">
      <c r="A14" s="4"/>
      <c r="B14" s="31" t="s">
        <v>25</v>
      </c>
      <c r="C14" s="31" t="s">
        <v>22</v>
      </c>
      <c r="D14" s="13" t="s">
        <v>26</v>
      </c>
      <c r="E14" s="5" t="s">
        <v>27</v>
      </c>
      <c r="F14" s="30">
        <v>0.5</v>
      </c>
      <c r="G14" s="23"/>
    </row>
    <row r="15" spans="1:7" ht="12.75">
      <c r="A15" s="4"/>
      <c r="B15" s="31" t="s">
        <v>21</v>
      </c>
      <c r="C15" s="31" t="s">
        <v>22</v>
      </c>
      <c r="D15" s="13" t="s">
        <v>23</v>
      </c>
      <c r="E15" s="5" t="s">
        <v>24</v>
      </c>
      <c r="F15" s="30">
        <v>1.5</v>
      </c>
      <c r="G15" s="23"/>
    </row>
    <row r="16" spans="1:7" ht="12.75">
      <c r="A16" s="4"/>
      <c r="B16" s="31"/>
      <c r="C16" s="31" t="s">
        <v>28</v>
      </c>
      <c r="D16" s="13" t="s">
        <v>29</v>
      </c>
      <c r="E16" s="5" t="s">
        <v>30</v>
      </c>
      <c r="F16" s="30">
        <v>1</v>
      </c>
      <c r="G16" s="23"/>
    </row>
    <row r="17" spans="1:7" ht="12.75">
      <c r="A17" s="4"/>
      <c r="B17" s="5"/>
      <c r="C17" s="31" t="s">
        <v>28</v>
      </c>
      <c r="D17" s="13" t="s">
        <v>31</v>
      </c>
      <c r="E17" s="5" t="s">
        <v>32</v>
      </c>
      <c r="F17" s="30">
        <v>0.25</v>
      </c>
      <c r="G17" s="23"/>
    </row>
    <row r="18" spans="1:7" ht="12.75">
      <c r="A18" s="4"/>
      <c r="B18" s="5"/>
      <c r="C18" s="31" t="s">
        <v>28</v>
      </c>
      <c r="D18" s="13" t="s">
        <v>33</v>
      </c>
      <c r="E18" s="5" t="s">
        <v>45</v>
      </c>
      <c r="F18" s="30">
        <v>1</v>
      </c>
      <c r="G18" s="23"/>
    </row>
    <row r="19" spans="1:7" ht="12.75">
      <c r="A19" s="6"/>
      <c r="B19" s="7"/>
      <c r="C19" s="7"/>
      <c r="D19" s="15"/>
      <c r="E19" s="7"/>
      <c r="F19" s="32"/>
      <c r="G19" s="23"/>
    </row>
    <row r="20" spans="6:7" ht="12.75">
      <c r="F20" s="33">
        <f>SUM(F11:F19)</f>
        <v>6.75</v>
      </c>
      <c r="G20" s="23"/>
    </row>
    <row r="21" spans="5:7" ht="12.75">
      <c r="E21" t="s">
        <v>40</v>
      </c>
      <c r="F21" s="24">
        <f>IF(A8&gt;0,7.5,0)</f>
        <v>7.5</v>
      </c>
      <c r="G21" s="23"/>
    </row>
    <row r="22" spans="1:7" ht="12.75">
      <c r="A22" s="35"/>
      <c r="B22" s="36"/>
      <c r="C22" s="36"/>
      <c r="E22" t="s">
        <v>42</v>
      </c>
      <c r="F22" s="34">
        <f>F20-F21</f>
        <v>-0.75</v>
      </c>
      <c r="G22" s="23"/>
    </row>
    <row r="23" spans="1:7" ht="12.75">
      <c r="A23" s="22">
        <f>A8+1</f>
        <v>44987</v>
      </c>
      <c r="B23" s="18" t="s">
        <v>46</v>
      </c>
      <c r="F23" s="23"/>
      <c r="G23" s="23"/>
    </row>
    <row r="24" spans="6:7" ht="12.75">
      <c r="F24" s="24"/>
      <c r="G24" s="23"/>
    </row>
    <row r="25" spans="1:7" ht="12.75">
      <c r="A25" s="16"/>
      <c r="B25" s="25" t="s">
        <v>41</v>
      </c>
      <c r="C25" s="25" t="s">
        <v>4</v>
      </c>
      <c r="D25" s="26" t="s">
        <v>6</v>
      </c>
      <c r="E25" s="16" t="s">
        <v>8</v>
      </c>
      <c r="F25" s="27" t="s">
        <v>9</v>
      </c>
      <c r="G25" s="37"/>
    </row>
    <row r="26" spans="1:7" ht="12.75">
      <c r="A26" s="2"/>
      <c r="B26" s="28"/>
      <c r="C26" s="28"/>
      <c r="D26" s="11"/>
      <c r="E26" s="3"/>
      <c r="F26" s="29"/>
      <c r="G26" s="23"/>
    </row>
    <row r="27" spans="1:7" ht="12.75">
      <c r="A27" s="4"/>
      <c r="B27" s="31"/>
      <c r="C27" s="31"/>
      <c r="D27" s="13"/>
      <c r="E27" s="5"/>
      <c r="F27" s="30"/>
      <c r="G27" s="23"/>
    </row>
    <row r="28" spans="1:7" ht="12.75">
      <c r="A28" s="4"/>
      <c r="B28" s="31"/>
      <c r="C28" s="31"/>
      <c r="D28" s="13"/>
      <c r="E28" s="5"/>
      <c r="F28" s="30"/>
      <c r="G28" s="23"/>
    </row>
    <row r="29" spans="1:7" ht="12.75">
      <c r="A29" s="4"/>
      <c r="B29" s="31"/>
      <c r="C29" s="31"/>
      <c r="D29" s="13"/>
      <c r="E29" s="5"/>
      <c r="F29" s="30"/>
      <c r="G29" s="23"/>
    </row>
    <row r="30" spans="1:7" ht="12.75">
      <c r="A30" s="4"/>
      <c r="B30" s="31"/>
      <c r="C30" s="31"/>
      <c r="D30" s="13"/>
      <c r="E30" s="5"/>
      <c r="F30" s="30"/>
      <c r="G30" s="23"/>
    </row>
    <row r="31" spans="1:7" ht="12.75">
      <c r="A31" s="4"/>
      <c r="B31" s="31"/>
      <c r="C31" s="31"/>
      <c r="D31" s="13"/>
      <c r="E31" s="5"/>
      <c r="F31" s="30"/>
      <c r="G31" s="23"/>
    </row>
    <row r="32" spans="1:7" ht="12.75">
      <c r="A32" s="4"/>
      <c r="B32" s="31"/>
      <c r="C32" s="31" t="s">
        <v>28</v>
      </c>
      <c r="D32" s="13" t="s">
        <v>47</v>
      </c>
      <c r="E32" s="5" t="s">
        <v>48</v>
      </c>
      <c r="F32" s="30">
        <v>8</v>
      </c>
      <c r="G32" s="23"/>
    </row>
    <row r="33" spans="1:7" ht="12.75">
      <c r="A33" s="4"/>
      <c r="B33" s="5"/>
      <c r="C33" s="5"/>
      <c r="D33" s="13"/>
      <c r="E33" s="5"/>
      <c r="F33" s="30"/>
      <c r="G33" s="23"/>
    </row>
    <row r="34" spans="1:7" ht="12.75">
      <c r="A34" s="4"/>
      <c r="B34" s="5"/>
      <c r="C34" s="5"/>
      <c r="D34" s="13"/>
      <c r="E34" s="5"/>
      <c r="F34" s="30"/>
      <c r="G34" s="23"/>
    </row>
    <row r="35" spans="1:7" ht="12.75">
      <c r="A35" s="6"/>
      <c r="B35" s="7"/>
      <c r="C35" s="7"/>
      <c r="D35" s="15"/>
      <c r="E35" s="7"/>
      <c r="F35" s="32"/>
      <c r="G35" s="23"/>
    </row>
    <row r="36" spans="6:7" ht="12.75">
      <c r="F36" s="33">
        <f>SUM(F26:F35)</f>
        <v>8</v>
      </c>
      <c r="G36" s="23"/>
    </row>
    <row r="37" spans="2:7" ht="12.75">
      <c r="B37" s="36"/>
      <c r="C37" s="36"/>
      <c r="E37" t="s">
        <v>40</v>
      </c>
      <c r="F37" s="24">
        <v>8</v>
      </c>
      <c r="G37" s="23"/>
    </row>
    <row r="38" spans="2:7" ht="12.75">
      <c r="B38" s="36"/>
      <c r="C38" s="36"/>
      <c r="E38" t="s">
        <v>42</v>
      </c>
      <c r="F38" s="34">
        <f>F36-F37</f>
        <v>0</v>
      </c>
      <c r="G38" s="23"/>
    </row>
    <row r="39" spans="1:7" ht="12.75">
      <c r="A39" s="22">
        <f>A23+1</f>
        <v>44988</v>
      </c>
      <c r="B39" s="18" t="s">
        <v>49</v>
      </c>
      <c r="G39" s="23"/>
    </row>
    <row r="40" spans="6:7" ht="12.75">
      <c r="F40" s="24"/>
      <c r="G40" s="23"/>
    </row>
    <row r="41" spans="1:7" ht="12.75">
      <c r="A41" s="16"/>
      <c r="B41" s="25" t="s">
        <v>41</v>
      </c>
      <c r="C41" s="25" t="s">
        <v>4</v>
      </c>
      <c r="D41" s="26" t="s">
        <v>6</v>
      </c>
      <c r="E41" s="16" t="s">
        <v>8</v>
      </c>
      <c r="F41" s="27" t="s">
        <v>9</v>
      </c>
      <c r="G41" s="37"/>
    </row>
    <row r="42" spans="1:7" ht="12.75">
      <c r="A42" s="2"/>
      <c r="B42" s="28"/>
      <c r="C42" s="28"/>
      <c r="D42" s="11"/>
      <c r="E42" s="3"/>
      <c r="F42" s="29"/>
      <c r="G42" s="23"/>
    </row>
    <row r="43" spans="1:7" ht="12.75">
      <c r="A43" s="4"/>
      <c r="B43" s="31"/>
      <c r="C43" s="31"/>
      <c r="D43" s="13"/>
      <c r="E43" s="5"/>
      <c r="F43" s="30"/>
      <c r="G43" s="23"/>
    </row>
    <row r="44" spans="1:7" ht="12.75">
      <c r="A44" s="4"/>
      <c r="B44" s="31"/>
      <c r="C44" s="31"/>
      <c r="D44" s="13"/>
      <c r="E44" s="5"/>
      <c r="F44" s="30"/>
      <c r="G44" s="23"/>
    </row>
    <row r="45" spans="1:7" ht="12.75">
      <c r="A45" s="4"/>
      <c r="B45" s="31"/>
      <c r="C45" s="31"/>
      <c r="D45" s="13"/>
      <c r="E45" s="5"/>
      <c r="F45" s="30"/>
      <c r="G45" s="23"/>
    </row>
    <row r="46" spans="1:7" ht="12.75">
      <c r="A46" s="4"/>
      <c r="B46" s="31"/>
      <c r="C46" s="31"/>
      <c r="D46" s="13"/>
      <c r="E46" s="5"/>
      <c r="F46" s="30"/>
      <c r="G46" s="23"/>
    </row>
    <row r="47" spans="1:7" ht="12.75">
      <c r="A47" s="4"/>
      <c r="B47" s="31"/>
      <c r="C47" s="31"/>
      <c r="D47" s="13"/>
      <c r="E47" s="5"/>
      <c r="F47" s="30"/>
      <c r="G47" s="23"/>
    </row>
    <row r="48" spans="1:7" ht="12.75">
      <c r="A48" s="4"/>
      <c r="B48" s="31"/>
      <c r="C48" s="31"/>
      <c r="D48" s="13"/>
      <c r="E48" s="5"/>
      <c r="F48" s="30"/>
      <c r="G48" s="23"/>
    </row>
    <row r="49" spans="1:7" ht="12.75">
      <c r="A49" s="4"/>
      <c r="B49" s="5"/>
      <c r="C49" s="5"/>
      <c r="D49" s="13"/>
      <c r="E49" s="5"/>
      <c r="F49" s="30"/>
      <c r="G49" s="23"/>
    </row>
    <row r="50" spans="1:7" ht="12.75">
      <c r="A50" s="4"/>
      <c r="B50" s="5"/>
      <c r="C50" s="5"/>
      <c r="D50" s="13"/>
      <c r="E50" s="5"/>
      <c r="F50" s="30"/>
      <c r="G50" s="23"/>
    </row>
    <row r="51" spans="1:7" ht="12.75">
      <c r="A51" s="6"/>
      <c r="B51" s="7"/>
      <c r="C51" s="7"/>
      <c r="D51" s="15"/>
      <c r="E51" s="7"/>
      <c r="F51" s="32"/>
      <c r="G51" s="23"/>
    </row>
    <row r="52" spans="6:7" ht="12.75">
      <c r="F52" s="33">
        <f>SUM(F42:F51)</f>
        <v>0</v>
      </c>
      <c r="G52" s="23"/>
    </row>
    <row r="53" spans="5:7" ht="12.75">
      <c r="E53" t="s">
        <v>40</v>
      </c>
      <c r="F53" s="24">
        <f>IF(A39&gt;0,7.5,0)</f>
        <v>7.5</v>
      </c>
      <c r="G53" s="23"/>
    </row>
    <row r="54" spans="5:7" ht="12.75">
      <c r="E54" t="s">
        <v>42</v>
      </c>
      <c r="F54" s="34">
        <f>F52-F53</f>
        <v>-7.5</v>
      </c>
      <c r="G54" s="23"/>
    </row>
    <row r="55" spans="6:7" ht="12.75">
      <c r="F55" s="24"/>
      <c r="G55" s="23"/>
    </row>
    <row r="56" spans="6:7" ht="12.75">
      <c r="F56" s="24"/>
      <c r="G56" s="23"/>
    </row>
    <row r="57" ht="12.75">
      <c r="G57" s="17"/>
    </row>
    <row r="58" ht="12.75">
      <c r="G58" s="17"/>
    </row>
    <row r="59" ht="12.75">
      <c r="G59" s="17"/>
    </row>
    <row r="60" ht="12.75">
      <c r="G60" s="17"/>
    </row>
    <row r="61" ht="12.75">
      <c r="G61" s="17"/>
    </row>
    <row r="62" ht="12.75">
      <c r="G62" s="17"/>
    </row>
    <row r="63" ht="12.75">
      <c r="G63" s="17"/>
    </row>
    <row r="64" ht="12.75">
      <c r="G64" s="17"/>
    </row>
    <row r="65" ht="12.75">
      <c r="G65" s="17"/>
    </row>
    <row r="66" ht="12.75">
      <c r="G66" s="17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 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I21" sqref="I21"/>
    </sheetView>
  </sheetViews>
  <sheetFormatPr defaultColWidth="8.8515625" defaultRowHeight="12.75"/>
  <cols>
    <col min="1" max="1" width="12.8515625" style="0" customWidth="1"/>
    <col min="2" max="2" width="18.57421875" style="0" bestFit="1" customWidth="1"/>
  </cols>
  <sheetData>
    <row r="1" ht="12.75">
      <c r="A1" s="18" t="s">
        <v>311</v>
      </c>
    </row>
    <row r="3" spans="1:2" ht="12.75">
      <c r="A3" s="1" t="s">
        <v>299</v>
      </c>
      <c r="B3" s="1" t="s">
        <v>4</v>
      </c>
    </row>
    <row r="4" spans="1:2" ht="12.75">
      <c r="A4" s="2" t="s">
        <v>22</v>
      </c>
      <c r="B4" s="3" t="s">
        <v>300</v>
      </c>
    </row>
    <row r="5" spans="1:2" ht="12.75">
      <c r="A5" s="4" t="s">
        <v>28</v>
      </c>
      <c r="B5" s="5" t="s">
        <v>30</v>
      </c>
    </row>
    <row r="6" spans="1:2" ht="12.75">
      <c r="A6" s="4" t="s">
        <v>301</v>
      </c>
      <c r="B6" s="5" t="s">
        <v>302</v>
      </c>
    </row>
    <row r="7" spans="1:2" ht="12.75">
      <c r="A7" s="4" t="s">
        <v>303</v>
      </c>
      <c r="B7" s="5" t="s">
        <v>304</v>
      </c>
    </row>
    <row r="8" spans="1:2" ht="12.75">
      <c r="A8" s="4" t="s">
        <v>305</v>
      </c>
      <c r="B8" s="5" t="s">
        <v>306</v>
      </c>
    </row>
    <row r="9" spans="1:2" ht="12.75">
      <c r="A9" s="4" t="s">
        <v>13</v>
      </c>
      <c r="B9" s="5" t="s">
        <v>307</v>
      </c>
    </row>
    <row r="10" spans="1:2" ht="12.75">
      <c r="A10" s="4" t="s">
        <v>308</v>
      </c>
      <c r="B10" s="5" t="s">
        <v>309</v>
      </c>
    </row>
    <row r="11" spans="1:2" ht="12.75">
      <c r="A11" s="4"/>
      <c r="B11" s="5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4"/>
      <c r="B16" s="5"/>
    </row>
    <row r="17" spans="1:2" ht="12.75">
      <c r="A17" s="4"/>
      <c r="B17" s="5"/>
    </row>
    <row r="18" spans="1:2" ht="12.75">
      <c r="A18" s="6"/>
      <c r="B18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E23" sqref="E23"/>
    </sheetView>
  </sheetViews>
  <sheetFormatPr defaultColWidth="8.8515625" defaultRowHeight="12.75"/>
  <cols>
    <col min="1" max="1" width="8.8515625" style="0" customWidth="1"/>
    <col min="2" max="2" width="36.140625" style="0" customWidth="1"/>
    <col min="3" max="3" width="10.57421875" style="0" customWidth="1"/>
    <col min="4" max="4" width="8.8515625" style="0" customWidth="1"/>
    <col min="5" max="5" width="37.00390625" style="0" customWidth="1"/>
    <col min="6" max="6" width="8.8515625" style="0" customWidth="1"/>
    <col min="7" max="7" width="15.421875" style="0" customWidth="1"/>
  </cols>
  <sheetData>
    <row r="1" ht="12.75">
      <c r="A1" s="18" t="s">
        <v>310</v>
      </c>
    </row>
    <row r="2" spans="4:5" ht="12.75">
      <c r="D2" s="20"/>
      <c r="E2" s="20"/>
    </row>
    <row r="3" spans="1:5" ht="12.75">
      <c r="A3" s="16"/>
      <c r="B3" s="16" t="s">
        <v>50</v>
      </c>
      <c r="D3" s="48" t="s">
        <v>172</v>
      </c>
      <c r="E3" s="5" t="s">
        <v>173</v>
      </c>
    </row>
    <row r="4" spans="1:5" ht="12.75">
      <c r="A4" s="47" t="s">
        <v>29</v>
      </c>
      <c r="B4" s="3" t="s">
        <v>51</v>
      </c>
      <c r="D4" s="48" t="s">
        <v>174</v>
      </c>
      <c r="E4" s="5" t="s">
        <v>175</v>
      </c>
    </row>
    <row r="5" spans="1:5" ht="12.75">
      <c r="A5" s="48" t="s">
        <v>52</v>
      </c>
      <c r="B5" s="5" t="s">
        <v>53</v>
      </c>
      <c r="D5" s="48" t="s">
        <v>176</v>
      </c>
      <c r="E5" s="5" t="s">
        <v>177</v>
      </c>
    </row>
    <row r="6" spans="1:5" ht="12.75">
      <c r="A6" s="48" t="s">
        <v>31</v>
      </c>
      <c r="B6" s="5" t="s">
        <v>54</v>
      </c>
      <c r="D6" s="48" t="s">
        <v>178</v>
      </c>
      <c r="E6" s="5" t="s">
        <v>179</v>
      </c>
    </row>
    <row r="7" spans="1:5" ht="12.75">
      <c r="A7" s="48" t="s">
        <v>55</v>
      </c>
      <c r="B7" s="5" t="s">
        <v>56</v>
      </c>
      <c r="D7" s="48" t="s">
        <v>180</v>
      </c>
      <c r="E7" s="5" t="s">
        <v>181</v>
      </c>
    </row>
    <row r="8" spans="1:5" ht="12.75">
      <c r="A8" s="48" t="s">
        <v>57</v>
      </c>
      <c r="B8" s="5" t="s">
        <v>58</v>
      </c>
      <c r="D8" s="48" t="s">
        <v>182</v>
      </c>
      <c r="E8" s="5" t="s">
        <v>183</v>
      </c>
    </row>
    <row r="9" spans="1:5" ht="12.75">
      <c r="A9" s="48" t="s">
        <v>59</v>
      </c>
      <c r="B9" s="5" t="s">
        <v>60</v>
      </c>
      <c r="D9" s="48" t="s">
        <v>184</v>
      </c>
      <c r="E9" s="5" t="s">
        <v>185</v>
      </c>
    </row>
    <row r="10" spans="1:5" ht="12.75">
      <c r="A10" s="48" t="s">
        <v>61</v>
      </c>
      <c r="B10" s="5" t="s">
        <v>62</v>
      </c>
      <c r="D10" s="48" t="s">
        <v>186</v>
      </c>
      <c r="E10" s="5" t="s">
        <v>187</v>
      </c>
    </row>
    <row r="11" spans="1:5" ht="12.75">
      <c r="A11" s="48" t="s">
        <v>63</v>
      </c>
      <c r="B11" s="5" t="s">
        <v>64</v>
      </c>
      <c r="D11" s="48" t="s">
        <v>188</v>
      </c>
      <c r="E11" s="5" t="s">
        <v>189</v>
      </c>
    </row>
    <row r="12" spans="1:5" ht="12.75">
      <c r="A12" s="48" t="s">
        <v>65</v>
      </c>
      <c r="B12" s="5" t="s">
        <v>66</v>
      </c>
      <c r="D12" s="48" t="s">
        <v>190</v>
      </c>
      <c r="E12" s="5" t="s">
        <v>191</v>
      </c>
    </row>
    <row r="13" spans="1:5" ht="12.75">
      <c r="A13" s="48" t="s">
        <v>67</v>
      </c>
      <c r="B13" s="5" t="s">
        <v>68</v>
      </c>
      <c r="D13" s="48" t="s">
        <v>192</v>
      </c>
      <c r="E13" s="5" t="s">
        <v>193</v>
      </c>
    </row>
    <row r="14" spans="1:5" ht="12.75">
      <c r="A14" s="48" t="s">
        <v>69</v>
      </c>
      <c r="B14" s="5" t="s">
        <v>70</v>
      </c>
      <c r="D14" s="48" t="s">
        <v>194</v>
      </c>
      <c r="E14" s="5" t="s">
        <v>195</v>
      </c>
    </row>
    <row r="15" spans="1:5" ht="12.75">
      <c r="A15" s="48" t="s">
        <v>33</v>
      </c>
      <c r="B15" s="5" t="s">
        <v>71</v>
      </c>
      <c r="D15" s="48" t="s">
        <v>196</v>
      </c>
      <c r="E15" s="5" t="s">
        <v>197</v>
      </c>
    </row>
    <row r="16" spans="1:5" ht="12.75">
      <c r="A16" s="48" t="s">
        <v>72</v>
      </c>
      <c r="B16" s="5" t="s">
        <v>73</v>
      </c>
      <c r="D16" s="48" t="s">
        <v>198</v>
      </c>
      <c r="E16" s="5" t="s">
        <v>199</v>
      </c>
    </row>
    <row r="17" spans="1:5" ht="12.75">
      <c r="A17" s="48" t="s">
        <v>74</v>
      </c>
      <c r="B17" s="5" t="s">
        <v>75</v>
      </c>
      <c r="D17" s="48" t="s">
        <v>200</v>
      </c>
      <c r="E17" s="5" t="s">
        <v>201</v>
      </c>
    </row>
    <row r="18" spans="1:5" ht="12.75">
      <c r="A18" s="48" t="s">
        <v>47</v>
      </c>
      <c r="B18" s="5" t="s">
        <v>76</v>
      </c>
      <c r="D18" s="48" t="s">
        <v>202</v>
      </c>
      <c r="E18" s="5" t="s">
        <v>203</v>
      </c>
    </row>
    <row r="19" spans="1:5" ht="12.75">
      <c r="A19" s="48" t="s">
        <v>77</v>
      </c>
      <c r="B19" s="5" t="s">
        <v>78</v>
      </c>
      <c r="D19" s="48" t="s">
        <v>204</v>
      </c>
      <c r="E19" s="5" t="s">
        <v>205</v>
      </c>
    </row>
    <row r="20" spans="1:5" ht="12.75">
      <c r="A20" s="48" t="s">
        <v>79</v>
      </c>
      <c r="B20" s="49" t="s">
        <v>80</v>
      </c>
      <c r="D20" s="48" t="s">
        <v>206</v>
      </c>
      <c r="E20" s="5" t="s">
        <v>207</v>
      </c>
    </row>
    <row r="21" spans="1:5" ht="12.75">
      <c r="A21" s="48" t="s">
        <v>81</v>
      </c>
      <c r="B21" s="49" t="s">
        <v>82</v>
      </c>
      <c r="D21" s="48" t="s">
        <v>208</v>
      </c>
      <c r="E21" s="5" t="s">
        <v>209</v>
      </c>
    </row>
    <row r="22" spans="1:5" ht="12.75">
      <c r="A22" s="48" t="s">
        <v>83</v>
      </c>
      <c r="B22" s="5" t="s">
        <v>84</v>
      </c>
      <c r="D22" s="48" t="s">
        <v>210</v>
      </c>
      <c r="E22" s="5" t="s">
        <v>211</v>
      </c>
    </row>
    <row r="23" spans="1:5" ht="12.75">
      <c r="A23" s="50" t="s">
        <v>85</v>
      </c>
      <c r="B23" s="7" t="s">
        <v>86</v>
      </c>
      <c r="D23" s="48" t="s">
        <v>212</v>
      </c>
      <c r="E23" s="5" t="s">
        <v>213</v>
      </c>
    </row>
    <row r="24" spans="1:5" ht="12.75">
      <c r="A24" s="48" t="s">
        <v>87</v>
      </c>
      <c r="B24" s="5" t="s">
        <v>88</v>
      </c>
      <c r="D24" s="48" t="s">
        <v>214</v>
      </c>
      <c r="E24" s="49" t="s">
        <v>215</v>
      </c>
    </row>
    <row r="25" spans="1:5" ht="12.75">
      <c r="A25" s="48" t="s">
        <v>23</v>
      </c>
      <c r="B25" s="5" t="s">
        <v>89</v>
      </c>
      <c r="D25" s="48" t="s">
        <v>216</v>
      </c>
      <c r="E25" s="49" t="s">
        <v>217</v>
      </c>
    </row>
    <row r="26" spans="1:5" ht="12.75">
      <c r="A26" s="48" t="s">
        <v>90</v>
      </c>
      <c r="B26" s="5" t="s">
        <v>91</v>
      </c>
      <c r="D26" s="48" t="s">
        <v>218</v>
      </c>
      <c r="E26" s="49" t="s">
        <v>219</v>
      </c>
    </row>
    <row r="27" spans="1:5" ht="12.75">
      <c r="A27" s="48" t="s">
        <v>92</v>
      </c>
      <c r="B27" s="5" t="s">
        <v>93</v>
      </c>
      <c r="D27" s="50" t="s">
        <v>220</v>
      </c>
      <c r="E27" s="51" t="s">
        <v>221</v>
      </c>
    </row>
    <row r="28" spans="1:5" ht="12.75">
      <c r="A28" s="48" t="s">
        <v>94</v>
      </c>
      <c r="B28" s="5" t="s">
        <v>95</v>
      </c>
      <c r="D28" s="48" t="s">
        <v>222</v>
      </c>
      <c r="E28" s="5" t="s">
        <v>223</v>
      </c>
    </row>
    <row r="29" spans="1:5" ht="12.75">
      <c r="A29" s="48" t="s">
        <v>96</v>
      </c>
      <c r="B29" s="5" t="s">
        <v>97</v>
      </c>
      <c r="D29" s="48" t="s">
        <v>224</v>
      </c>
      <c r="E29" s="5" t="s">
        <v>225</v>
      </c>
    </row>
    <row r="30" spans="1:5" ht="12.75">
      <c r="A30" s="48" t="s">
        <v>98</v>
      </c>
      <c r="B30" s="5" t="s">
        <v>99</v>
      </c>
      <c r="D30" s="48" t="s">
        <v>226</v>
      </c>
      <c r="E30" s="5" t="s">
        <v>227</v>
      </c>
    </row>
    <row r="31" spans="1:5" ht="12.75">
      <c r="A31" s="48" t="s">
        <v>100</v>
      </c>
      <c r="B31" s="5" t="s">
        <v>101</v>
      </c>
      <c r="D31" s="48" t="s">
        <v>14</v>
      </c>
      <c r="E31" s="5" t="s">
        <v>228</v>
      </c>
    </row>
    <row r="32" spans="1:5" ht="12.75">
      <c r="A32" s="48" t="s">
        <v>102</v>
      </c>
      <c r="B32" s="5" t="s">
        <v>103</v>
      </c>
      <c r="D32" s="48" t="s">
        <v>229</v>
      </c>
      <c r="E32" s="5" t="s">
        <v>230</v>
      </c>
    </row>
    <row r="33" spans="1:5" ht="12.75">
      <c r="A33" s="48" t="s">
        <v>104</v>
      </c>
      <c r="B33" s="5" t="s">
        <v>105</v>
      </c>
      <c r="D33" s="48" t="s">
        <v>231</v>
      </c>
      <c r="E33" s="5" t="s">
        <v>232</v>
      </c>
    </row>
    <row r="34" spans="1:5" ht="12.75">
      <c r="A34" s="48" t="s">
        <v>106</v>
      </c>
      <c r="B34" s="5" t="s">
        <v>107</v>
      </c>
      <c r="D34" s="48" t="s">
        <v>233</v>
      </c>
      <c r="E34" s="5" t="s">
        <v>234</v>
      </c>
    </row>
    <row r="35" spans="1:5" ht="12.75">
      <c r="A35" s="48" t="s">
        <v>108</v>
      </c>
      <c r="B35" s="5" t="s">
        <v>109</v>
      </c>
      <c r="D35" s="48" t="s">
        <v>44</v>
      </c>
      <c r="E35" s="5" t="s">
        <v>235</v>
      </c>
    </row>
    <row r="36" spans="1:5" ht="12.75">
      <c r="A36" s="48" t="s">
        <v>110</v>
      </c>
      <c r="B36" s="5" t="s">
        <v>111</v>
      </c>
      <c r="D36" s="48" t="s">
        <v>236</v>
      </c>
      <c r="E36" s="5" t="s">
        <v>237</v>
      </c>
    </row>
    <row r="37" spans="1:5" ht="12.75">
      <c r="A37" s="48" t="s">
        <v>112</v>
      </c>
      <c r="B37" s="5" t="s">
        <v>113</v>
      </c>
      <c r="D37" s="48" t="s">
        <v>238</v>
      </c>
      <c r="E37" s="49" t="s">
        <v>239</v>
      </c>
    </row>
    <row r="38" spans="1:5" ht="12.75">
      <c r="A38" s="48" t="s">
        <v>114</v>
      </c>
      <c r="B38" s="5" t="s">
        <v>115</v>
      </c>
      <c r="D38" s="48" t="s">
        <v>240</v>
      </c>
      <c r="E38" s="5" t="s">
        <v>241</v>
      </c>
    </row>
    <row r="39" spans="1:5" ht="12.75">
      <c r="A39" s="48" t="s">
        <v>116</v>
      </c>
      <c r="B39" s="5" t="s">
        <v>117</v>
      </c>
      <c r="D39" s="48" t="s">
        <v>242</v>
      </c>
      <c r="E39" s="5" t="s">
        <v>243</v>
      </c>
    </row>
    <row r="40" spans="1:5" ht="12.75">
      <c r="A40" s="48" t="s">
        <v>118</v>
      </c>
      <c r="B40" s="5" t="s">
        <v>119</v>
      </c>
      <c r="D40" s="50" t="s">
        <v>244</v>
      </c>
      <c r="E40" s="7" t="s">
        <v>245</v>
      </c>
    </row>
    <row r="41" spans="1:5" ht="12.75">
      <c r="A41" s="48" t="s">
        <v>120</v>
      </c>
      <c r="B41" s="5" t="s">
        <v>121</v>
      </c>
      <c r="D41" s="48" t="s">
        <v>246</v>
      </c>
      <c r="E41" s="5" t="s">
        <v>247</v>
      </c>
    </row>
    <row r="42" spans="1:5" ht="12.75">
      <c r="A42" s="48" t="s">
        <v>122</v>
      </c>
      <c r="B42" s="5" t="s">
        <v>123</v>
      </c>
      <c r="D42" s="48" t="s">
        <v>248</v>
      </c>
      <c r="E42" s="5" t="s">
        <v>249</v>
      </c>
    </row>
    <row r="43" spans="1:5" ht="12.75">
      <c r="A43" s="48" t="s">
        <v>124</v>
      </c>
      <c r="B43" s="5" t="s">
        <v>125</v>
      </c>
      <c r="D43" s="48" t="s">
        <v>250</v>
      </c>
      <c r="E43" s="5" t="s">
        <v>251</v>
      </c>
    </row>
    <row r="44" spans="1:5" ht="12.75">
      <c r="A44" s="48" t="s">
        <v>126</v>
      </c>
      <c r="B44" s="5" t="s">
        <v>127</v>
      </c>
      <c r="D44" s="48" t="s">
        <v>252</v>
      </c>
      <c r="E44" s="5" t="s">
        <v>253</v>
      </c>
    </row>
    <row r="45" spans="1:5" ht="12.75">
      <c r="A45" s="48" t="s">
        <v>128</v>
      </c>
      <c r="B45" s="5" t="s">
        <v>129</v>
      </c>
      <c r="D45" s="50" t="s">
        <v>254</v>
      </c>
      <c r="E45" s="7" t="s">
        <v>255</v>
      </c>
    </row>
    <row r="46" spans="1:5" ht="12.75">
      <c r="A46" s="48" t="s">
        <v>130</v>
      </c>
      <c r="B46" s="5" t="s">
        <v>131</v>
      </c>
      <c r="D46" s="48" t="s">
        <v>256</v>
      </c>
      <c r="E46" s="5" t="s">
        <v>257</v>
      </c>
    </row>
    <row r="47" spans="1:5" ht="12.75">
      <c r="A47" s="48" t="s">
        <v>132</v>
      </c>
      <c r="B47" s="5" t="s">
        <v>133</v>
      </c>
      <c r="D47" s="48" t="s">
        <v>258</v>
      </c>
      <c r="E47" s="5" t="s">
        <v>259</v>
      </c>
    </row>
    <row r="48" spans="1:5" ht="12.75">
      <c r="A48" s="48" t="s">
        <v>134</v>
      </c>
      <c r="B48" s="5" t="s">
        <v>135</v>
      </c>
      <c r="D48" s="48" t="s">
        <v>260</v>
      </c>
      <c r="E48" s="5" t="s">
        <v>261</v>
      </c>
    </row>
    <row r="49" spans="1:5" ht="12.75">
      <c r="A49" s="48" t="s">
        <v>136</v>
      </c>
      <c r="B49" s="5" t="s">
        <v>137</v>
      </c>
      <c r="D49" s="48" t="s">
        <v>262</v>
      </c>
      <c r="E49" s="5" t="s">
        <v>263</v>
      </c>
    </row>
    <row r="50" spans="1:5" ht="12.75">
      <c r="A50" s="48" t="s">
        <v>138</v>
      </c>
      <c r="B50" s="5" t="s">
        <v>139</v>
      </c>
      <c r="D50" s="48" t="s">
        <v>26</v>
      </c>
      <c r="E50" s="5" t="s">
        <v>264</v>
      </c>
    </row>
    <row r="51" spans="1:5" ht="12.75">
      <c r="A51" s="48" t="s">
        <v>140</v>
      </c>
      <c r="B51" s="5" t="s">
        <v>141</v>
      </c>
      <c r="D51" s="48" t="s">
        <v>265</v>
      </c>
      <c r="E51" s="5" t="s">
        <v>266</v>
      </c>
    </row>
    <row r="52" spans="1:5" ht="12.75">
      <c r="A52" s="48" t="s">
        <v>142</v>
      </c>
      <c r="B52" s="5" t="s">
        <v>143</v>
      </c>
      <c r="D52" s="48" t="s">
        <v>267</v>
      </c>
      <c r="E52" s="5" t="s">
        <v>268</v>
      </c>
    </row>
    <row r="53" spans="1:5" ht="12.75">
      <c r="A53" s="48" t="s">
        <v>144</v>
      </c>
      <c r="B53" s="5" t="s">
        <v>145</v>
      </c>
      <c r="D53" s="48" t="s">
        <v>269</v>
      </c>
      <c r="E53" s="5" t="s">
        <v>270</v>
      </c>
    </row>
    <row r="54" spans="1:5" ht="12.75">
      <c r="A54" s="48" t="s">
        <v>146</v>
      </c>
      <c r="B54" s="5" t="s">
        <v>147</v>
      </c>
      <c r="D54" s="50" t="s">
        <v>271</v>
      </c>
      <c r="E54" s="7" t="s">
        <v>272</v>
      </c>
    </row>
    <row r="55" spans="1:5" ht="12.75">
      <c r="A55" s="48" t="s">
        <v>148</v>
      </c>
      <c r="B55" s="5" t="s">
        <v>149</v>
      </c>
      <c r="D55" s="48" t="s">
        <v>273</v>
      </c>
      <c r="E55" s="5" t="s">
        <v>274</v>
      </c>
    </row>
    <row r="56" spans="1:5" ht="12.75">
      <c r="A56" s="50" t="s">
        <v>150</v>
      </c>
      <c r="B56" s="7" t="s">
        <v>151</v>
      </c>
      <c r="D56" s="48" t="s">
        <v>275</v>
      </c>
      <c r="E56" s="5" t="s">
        <v>276</v>
      </c>
    </row>
    <row r="57" spans="1:5" ht="12.75">
      <c r="A57" s="47" t="s">
        <v>152</v>
      </c>
      <c r="B57" s="3" t="s">
        <v>153</v>
      </c>
      <c r="D57" s="48" t="s">
        <v>277</v>
      </c>
      <c r="E57" s="5" t="s">
        <v>278</v>
      </c>
    </row>
    <row r="58" spans="1:5" ht="12.75">
      <c r="A58" s="48" t="s">
        <v>154</v>
      </c>
      <c r="B58" s="5" t="s">
        <v>155</v>
      </c>
      <c r="D58" s="48" t="s">
        <v>279</v>
      </c>
      <c r="E58" s="5" t="s">
        <v>280</v>
      </c>
    </row>
    <row r="59" spans="1:5" ht="12.75">
      <c r="A59" s="48" t="s">
        <v>156</v>
      </c>
      <c r="B59" s="5" t="s">
        <v>157</v>
      </c>
      <c r="D59" s="48" t="s">
        <v>281</v>
      </c>
      <c r="E59" s="5" t="s">
        <v>282</v>
      </c>
    </row>
    <row r="60" spans="1:5" ht="12.75">
      <c r="A60" s="48" t="s">
        <v>158</v>
      </c>
      <c r="B60" s="5" t="s">
        <v>159</v>
      </c>
      <c r="D60" s="50" t="s">
        <v>283</v>
      </c>
      <c r="E60" s="7" t="s">
        <v>284</v>
      </c>
    </row>
    <row r="61" spans="1:5" ht="12.75">
      <c r="A61" s="48" t="s">
        <v>160</v>
      </c>
      <c r="B61" s="5" t="s">
        <v>161</v>
      </c>
      <c r="D61" s="48" t="s">
        <v>285</v>
      </c>
      <c r="E61" s="5" t="s">
        <v>286</v>
      </c>
    </row>
    <row r="62" spans="1:5" ht="12.75">
      <c r="A62" s="48" t="s">
        <v>162</v>
      </c>
      <c r="B62" s="5" t="s">
        <v>163</v>
      </c>
      <c r="D62" s="48" t="s">
        <v>287</v>
      </c>
      <c r="E62" s="5" t="s">
        <v>288</v>
      </c>
    </row>
    <row r="63" spans="1:5" ht="12.75">
      <c r="A63" s="48" t="s">
        <v>164</v>
      </c>
      <c r="B63" s="5" t="s">
        <v>165</v>
      </c>
      <c r="D63" s="48" t="s">
        <v>289</v>
      </c>
      <c r="E63" s="5" t="s">
        <v>290</v>
      </c>
    </row>
    <row r="64" spans="1:5" ht="12.75">
      <c r="A64" s="48" t="s">
        <v>166</v>
      </c>
      <c r="B64" s="5" t="s">
        <v>167</v>
      </c>
      <c r="D64" s="48" t="s">
        <v>291</v>
      </c>
      <c r="E64" s="5" t="s">
        <v>292</v>
      </c>
    </row>
    <row r="65" spans="1:5" ht="12.75">
      <c r="A65" s="48" t="s">
        <v>168</v>
      </c>
      <c r="B65" s="5" t="s">
        <v>169</v>
      </c>
      <c r="D65" s="6"/>
      <c r="E65" s="7"/>
    </row>
    <row r="66" spans="1:2" ht="12.75">
      <c r="A66" s="50" t="s">
        <v>170</v>
      </c>
      <c r="B66" s="7" t="s">
        <v>171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8" sqref="B8"/>
    </sheetView>
  </sheetViews>
  <sheetFormatPr defaultColWidth="8.8515625" defaultRowHeight="12.75"/>
  <cols>
    <col min="1" max="1" width="13.421875" style="8" customWidth="1"/>
    <col min="2" max="2" width="45.421875" style="8" customWidth="1"/>
  </cols>
  <sheetData>
    <row r="1" ht="12.75">
      <c r="A1" s="52" t="s">
        <v>315</v>
      </c>
    </row>
    <row r="3" spans="1:2" ht="12.75">
      <c r="A3" s="9" t="s">
        <v>2</v>
      </c>
      <c r="B3" s="9" t="s">
        <v>293</v>
      </c>
    </row>
    <row r="4" spans="1:2" ht="12.75">
      <c r="A4" s="10" t="s">
        <v>12</v>
      </c>
      <c r="B4" s="11" t="s">
        <v>294</v>
      </c>
    </row>
    <row r="5" spans="1:2" ht="12.75">
      <c r="A5" s="12" t="s">
        <v>21</v>
      </c>
      <c r="B5" s="13" t="s">
        <v>295</v>
      </c>
    </row>
    <row r="6" spans="1:2" ht="12.75">
      <c r="A6" s="12" t="s">
        <v>296</v>
      </c>
      <c r="B6" s="13" t="s">
        <v>297</v>
      </c>
    </row>
    <row r="7" spans="1:2" ht="12.75">
      <c r="A7" s="14" t="s">
        <v>25</v>
      </c>
      <c r="B7" s="15" t="s">
        <v>298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Liberty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Eszter Rapanos</cp:lastModifiedBy>
  <cp:lastPrinted>2024-04-16T11:51:17Z</cp:lastPrinted>
  <dcterms:created xsi:type="dcterms:W3CDTF">2006-02-20T13:32:18Z</dcterms:created>
  <dcterms:modified xsi:type="dcterms:W3CDTF">2024-04-16T11:51:44Z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686D5AC66C5442ADA44AE22EA7B2F11F_13</vt:lpwstr>
  </property>
  <property fmtid="{D5CDD505-2E9C-101B-9397-08002B2CF9AE}" pid="3" name="KSOProductBuildVer">
    <vt:lpwstr>1033-12.2.0.13431</vt:lpwstr>
  </property>
</Properties>
</file>